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k\Desktop\ОТЧЕТЫ Н\2024\"/>
    </mc:Choice>
  </mc:AlternateContent>
  <bookViews>
    <workbookView xWindow="0" yWindow="0" windowWidth="20490" windowHeight="7230"/>
  </bookViews>
  <sheets>
    <sheet name="годовой 24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3" l="1"/>
  <c r="G97" i="13"/>
  <c r="G98" i="13"/>
  <c r="G99" i="13"/>
  <c r="H100" i="13"/>
  <c r="H92" i="13"/>
  <c r="G94" i="13"/>
  <c r="G93" i="13"/>
  <c r="G90" i="13"/>
  <c r="H79" i="13"/>
  <c r="G75" i="13"/>
  <c r="G65" i="13"/>
  <c r="G64" i="13"/>
  <c r="G63" i="13"/>
  <c r="G55" i="13"/>
  <c r="G52" i="13"/>
  <c r="G39" i="13"/>
  <c r="G36" i="13"/>
  <c r="G61" i="13" l="1"/>
  <c r="H61" i="13" s="1"/>
  <c r="G71" i="13"/>
  <c r="G59" i="13" l="1"/>
  <c r="G41" i="13" l="1"/>
  <c r="D88" i="13" l="1"/>
  <c r="G77" i="13"/>
  <c r="G76" i="13"/>
  <c r="G72" i="13"/>
  <c r="H72" i="13" s="1"/>
  <c r="G70" i="13"/>
  <c r="G69" i="13"/>
  <c r="G68" i="13"/>
  <c r="G67" i="13"/>
  <c r="G66" i="13"/>
  <c r="G58" i="13"/>
  <c r="G54" i="13"/>
  <c r="G51" i="13"/>
  <c r="G50" i="13"/>
  <c r="G49" i="13"/>
  <c r="G47" i="13"/>
  <c r="G46" i="13"/>
  <c r="G45" i="13"/>
  <c r="G44" i="13"/>
  <c r="G42" i="13"/>
  <c r="G40" i="13" s="1"/>
  <c r="G38" i="13"/>
  <c r="G43" i="13" l="1"/>
  <c r="H89" i="13"/>
  <c r="H74" i="13"/>
  <c r="G57" i="13" l="1"/>
  <c r="G56" i="13"/>
  <c r="H53" i="13" l="1"/>
  <c r="H102" i="13" s="1"/>
</calcChain>
</file>

<file path=xl/sharedStrings.xml><?xml version="1.0" encoding="utf-8"?>
<sst xmlns="http://schemas.openxmlformats.org/spreadsheetml/2006/main" count="228" uniqueCount="169">
  <si>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</si>
  <si>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</si>
  <si>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</si>
  <si>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</si>
  <si>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</si>
  <si>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</si>
  <si>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</si>
  <si>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</si>
  <si>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</si>
  <si>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</si>
  <si>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</si>
  <si>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</si>
  <si>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</si>
  <si>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</si>
  <si>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</si>
  <si>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</si>
  <si>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</si>
  <si>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</si>
  <si>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</si>
  <si>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</si>
  <si>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</si>
  <si>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</si>
  <si>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</si>
  <si>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</si>
  <si>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</si>
  <si>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</si>
  <si>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</si>
  <si>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</si>
  <si>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</si>
  <si>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</si>
  <si>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</si>
  <si>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</si>
  <si>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</si>
  <si>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</si>
  <si>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</si>
  <si>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</si>
  <si>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входных групп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</si>
  <si>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</si>
  <si>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</si>
  <si>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</si>
  <si>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</si>
  <si>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</si>
  <si>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</si>
  <si>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</si>
  <si>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</si>
  <si>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</si>
  <si>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</si>
  <si>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осмотры систем ДВК и ВК</t>
  </si>
  <si>
    <t>ремонтные работы на системах ДВК и ВК</t>
  </si>
  <si>
    <t>прочистка систем ДВК и ВК</t>
  </si>
  <si>
    <t>электроснабжение по нормативу</t>
  </si>
  <si>
    <t>холодное вс по нормативу</t>
  </si>
  <si>
    <t>система электроснабжения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</si>
  <si>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</si>
  <si>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</si>
  <si>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</si>
  <si>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</si>
  <si>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</si>
  <si>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</si>
  <si>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</si>
  <si>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</si>
  <si>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</si>
  <si>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</si>
  <si>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</si>
  <si>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</si>
  <si>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</si>
  <si>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</si>
  <si>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</si>
  <si>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</si>
  <si>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</si>
  <si>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</si>
  <si>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>итого за период:</t>
  </si>
  <si>
    <t xml:space="preserve">уборка придомовой территории </t>
  </si>
  <si>
    <t>дератизация</t>
  </si>
  <si>
    <t>дезинсекция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</si>
  <si>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</si>
  <si>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</si>
  <si>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</si>
  <si>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</si>
  <si>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</si>
  <si>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</si>
  <si>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</si>
  <si>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</si>
  <si>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</si>
  <si>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</si>
  <si>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</si>
  <si>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</si>
  <si>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</si>
  <si>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</si>
  <si>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</si>
  <si>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</si>
  <si>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</si>
  <si>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</si>
  <si>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</si>
  <si>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</si>
  <si>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</si>
  <si>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</si>
  <si>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</si>
  <si>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</si>
  <si>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</si>
  <si>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</si>
  <si>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</si>
  <si>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</si>
  <si>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6</t>
  </si>
  <si>
    <t>7</t>
  </si>
  <si>
    <t>8</t>
  </si>
  <si>
    <t>8.1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</si>
  <si>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</si>
  <si>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</si>
  <si>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</si>
  <si>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</si>
  <si>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</si>
  <si>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</si>
  <si>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</si>
  <si>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11.1</t>
  </si>
  <si>
    <t>11.2</t>
  </si>
  <si>
    <t>12</t>
  </si>
  <si>
    <t>12.1</t>
  </si>
  <si>
    <t>12.2</t>
  </si>
  <si>
    <t>13</t>
  </si>
  <si>
    <t>13.1</t>
  </si>
  <si>
    <t>13.2</t>
  </si>
  <si>
    <t>13.3</t>
  </si>
  <si>
    <t>13.4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</si>
  <si>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</si>
  <si>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</si>
  <si>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</si>
  <si>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</si>
  <si>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</si>
  <si>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</si>
  <si>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</si>
  <si>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</si>
  <si>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</si>
  <si>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</si>
  <si>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</si>
  <si>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</si>
  <si>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</si>
  <si>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</si>
  <si>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2.6</t>
  </si>
  <si>
    <t>услуги по предоставлению копий учетно-технической документации</t>
  </si>
  <si>
    <t>Работы по содержанию мусороприемных камер и мусоропровода МКД</t>
  </si>
  <si>
    <t>14</t>
  </si>
  <si>
    <t>Уборка мест общего пользования</t>
  </si>
  <si>
    <t>14.1</t>
  </si>
  <si>
    <t>Уборка подъездов</t>
  </si>
  <si>
    <t>подъезд</t>
  </si>
  <si>
    <t>Годовая фактическая стоимость работ (услуг), руб. без НДС</t>
  </si>
  <si>
    <t>снятие заглушек</t>
  </si>
  <si>
    <t>прочее</t>
  </si>
  <si>
    <t>сбивание сосулек</t>
  </si>
  <si>
    <t>м п</t>
  </si>
  <si>
    <t>пени</t>
  </si>
  <si>
    <t>очистка кровли от снега и наледи</t>
  </si>
  <si>
    <t>здание</t>
  </si>
  <si>
    <t>очистка подвала от мусора</t>
  </si>
  <si>
    <t>кг</t>
  </si>
  <si>
    <t>"Исполнитель"</t>
  </si>
  <si>
    <t xml:space="preserve">  </t>
  </si>
  <si>
    <t>ревизия/осмотр ВРУ/ввод элек.</t>
  </si>
  <si>
    <t>регулировка и наладка системы</t>
  </si>
  <si>
    <t>кв м</t>
  </si>
  <si>
    <t>установка замков</t>
  </si>
  <si>
    <t>осмотр кровель и водостоков</t>
  </si>
  <si>
    <t>очистка кровли от снеги и наледи</t>
  </si>
  <si>
    <t>механизированная уборка снега</t>
  </si>
  <si>
    <t>м3</t>
  </si>
  <si>
    <t>водоотведение по нормативу</t>
  </si>
  <si>
    <t>кв/ч</t>
  </si>
  <si>
    <t>МКД по адресу: г.Тула, ул. Н. Руднева, д.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</si>
</sst>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FFCC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rgb="FFFF7C80"/>
        <bgColor rgb="FFFFFF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vertical="top" wrapText="1" shrinkToFit="1"/>
    </xf>
    <xf numFmtId="0" fontId="1" fillId="4" borderId="1" xfId="0" applyFont="1" applyFill="1" applyBorder="1" applyAlignment="1">
      <alignment vertical="top" wrapText="1" shrinkToFit="1"/>
    </xf>
    <xf numFmtId="0" fontId="1" fillId="5" borderId="1" xfId="0" applyFont="1" applyFill="1" applyBorder="1" applyAlignment="1">
      <alignment vertical="top" wrapText="1" shrinkToFit="1"/>
    </xf>
    <xf numFmtId="0" fontId="1" fillId="6" borderId="1" xfId="0" applyFont="1" applyFill="1" applyBorder="1" applyAlignment="1">
      <alignment vertical="top" wrapText="1" shrinkToFit="1"/>
    </xf>
    <xf numFmtId="0" fontId="2" fillId="5" borderId="1" xfId="0" applyFont="1" applyFill="1" applyBorder="1" applyAlignment="1">
      <alignment vertical="top" wrapText="1" shrinkToFit="1"/>
    </xf>
    <xf numFmtId="0" fontId="2" fillId="4" borderId="1" xfId="0" applyFont="1" applyFill="1" applyBorder="1" applyAlignment="1">
      <alignment vertical="top" wrapText="1" shrinkToFit="1"/>
    </xf>
    <xf numFmtId="0" fontId="2" fillId="6" borderId="1" xfId="0" applyFont="1" applyFill="1" applyBorder="1" applyAlignment="1">
      <alignment vertical="top" wrapText="1" shrinkToFit="1"/>
    </xf>
    <xf numFmtId="0" fontId="1" fillId="7" borderId="1" xfId="0" applyFont="1" applyFill="1" applyBorder="1" applyAlignment="1">
      <alignment vertical="top" wrapText="1" shrinkToFit="1"/>
    </xf>
    <xf numFmtId="0" fontId="2" fillId="8" borderId="1" xfId="0" applyFont="1" applyFill="1" applyBorder="1" applyAlignment="1">
      <alignment vertical="top" wrapText="1" shrinkToFit="1"/>
    </xf>
    <xf numFmtId="0" fontId="1" fillId="8" borderId="1" xfId="0" applyFont="1" applyFill="1" applyBorder="1" applyAlignment="1">
      <alignment vertical="top" wrapText="1" shrinkToFit="1"/>
    </xf>
    <xf numFmtId="0" fontId="2" fillId="9" borderId="1" xfId="0" applyFont="1" applyFill="1" applyBorder="1" applyAlignment="1">
      <alignment vertical="top" wrapText="1" shrinkToFit="1"/>
    </xf>
    <xf numFmtId="0" fontId="1" fillId="9" borderId="1" xfId="0" applyFont="1" applyFill="1" applyBorder="1" applyAlignment="1">
      <alignment vertical="top" wrapText="1" shrinkToFit="1"/>
    </xf>
    <xf numFmtId="0" fontId="1" fillId="10" borderId="1" xfId="0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horizontal="right" vertical="top" wrapText="1" shrinkToFit="1"/>
    </xf>
    <xf numFmtId="0" fontId="1" fillId="12" borderId="1" xfId="0" applyFont="1" applyFill="1" applyBorder="1" applyAlignment="1">
      <alignment vertical="top" wrapText="1" shrinkToFit="1"/>
    </xf>
    <xf numFmtId="49" fontId="1" fillId="2" borderId="1" xfId="0" applyNumberFormat="1" applyFont="1" applyFill="1" applyBorder="1" applyAlignment="1">
      <alignment horizontal="center" vertical="top" wrapText="1" shrinkToFit="1"/>
    </xf>
    <xf numFmtId="49" fontId="1" fillId="16" borderId="1" xfId="0" applyNumberFormat="1" applyFont="1" applyFill="1" applyBorder="1" applyAlignment="1">
      <alignment horizontal="center"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 shrinkToFit="1"/>
    </xf>
    <xf numFmtId="164" fontId="1" fillId="5" borderId="1" xfId="0" applyNumberFormat="1" applyFont="1" applyFill="1" applyBorder="1" applyAlignment="1">
      <alignment horizontal="center" vertical="center" wrapText="1" shrinkToFit="1"/>
    </xf>
    <xf numFmtId="164" fontId="1" fillId="6" borderId="1" xfId="0" applyNumberFormat="1" applyFont="1" applyFill="1" applyBorder="1" applyAlignment="1">
      <alignment horizontal="center" vertical="center" wrapText="1" shrinkToFit="1"/>
    </xf>
    <xf numFmtId="164" fontId="1" fillId="9" borderId="1" xfId="0" applyNumberFormat="1" applyFont="1" applyFill="1" applyBorder="1" applyAlignment="1">
      <alignment horizontal="center" vertical="center" wrapText="1" shrinkToFit="1"/>
    </xf>
    <xf numFmtId="0" fontId="1" fillId="8" borderId="1" xfId="0" applyFont="1" applyFill="1" applyBorder="1" applyAlignment="1">
      <alignment horizontal="center" vertical="center" wrapText="1" shrinkToFit="1"/>
    </xf>
    <xf numFmtId="164" fontId="1" fillId="7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164" fontId="1" fillId="8" borderId="1" xfId="0" applyNumberFormat="1" applyFont="1" applyFill="1" applyBorder="1" applyAlignment="1">
      <alignment horizontal="center" vertical="center" wrapText="1" shrinkToFit="1"/>
    </xf>
    <xf numFmtId="164" fontId="1" fillId="12" borderId="1" xfId="0" applyNumberFormat="1" applyFont="1" applyFill="1" applyBorder="1" applyAlignment="1">
      <alignment horizontal="center" vertical="center" wrapText="1" shrinkToFit="1"/>
    </xf>
    <xf numFmtId="0" fontId="5" fillId="15" borderId="1" xfId="0" applyFont="1" applyFill="1" applyBorder="1" applyAlignment="1">
      <alignment vertical="top"/>
    </xf>
    <xf numFmtId="4" fontId="5" fillId="0" borderId="0" xfId="0" applyNumberFormat="1" applyFont="1"/>
    <xf numFmtId="164" fontId="1" fillId="10" borderId="1" xfId="0" applyNumberFormat="1" applyFont="1" applyFill="1" applyBorder="1" applyAlignment="1">
      <alignment horizontal="center" vertical="center" wrapText="1" shrinkToFit="1"/>
    </xf>
    <xf numFmtId="0" fontId="5" fillId="1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 wrapText="1" shrinkToFit="1"/>
    </xf>
    <xf numFmtId="0" fontId="1" fillId="6" borderId="1" xfId="0" applyFont="1" applyFill="1" applyBorder="1" applyAlignment="1">
      <alignment horizontal="center" vertical="center" wrapText="1" shrinkToFit="1"/>
    </xf>
    <xf numFmtId="0" fontId="1" fillId="9" borderId="1" xfId="0" applyFont="1" applyFill="1" applyBorder="1" applyAlignment="1">
      <alignment horizontal="center" vertical="center" wrapText="1" shrinkToFit="1"/>
    </xf>
    <xf numFmtId="0" fontId="1" fillId="7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12" borderId="1" xfId="0" applyFont="1" applyFill="1" applyBorder="1" applyAlignment="1">
      <alignment horizontal="center" vertical="center" wrapText="1" shrinkToFit="1"/>
    </xf>
    <xf numFmtId="0" fontId="5" fillId="1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4" fontId="1" fillId="5" borderId="1" xfId="0" applyNumberFormat="1" applyFont="1" applyFill="1" applyBorder="1" applyAlignment="1">
      <alignment horizontal="center" vertical="center" wrapText="1" shrinkToFit="1"/>
    </xf>
    <xf numFmtId="4" fontId="1" fillId="6" borderId="1" xfId="0" applyNumberFormat="1" applyFont="1" applyFill="1" applyBorder="1" applyAlignment="1">
      <alignment horizontal="center" vertical="center" wrapText="1" shrinkToFit="1"/>
    </xf>
    <xf numFmtId="4" fontId="1" fillId="9" borderId="1" xfId="0" applyNumberFormat="1" applyFont="1" applyFill="1" applyBorder="1" applyAlignment="1">
      <alignment horizontal="center" vertical="center" wrapText="1" shrinkToFit="1"/>
    </xf>
    <xf numFmtId="4" fontId="1" fillId="8" borderId="1" xfId="0" applyNumberFormat="1" applyFont="1" applyFill="1" applyBorder="1" applyAlignment="1">
      <alignment horizontal="center" vertical="center" wrapText="1" shrinkToFit="1"/>
    </xf>
    <xf numFmtId="4" fontId="1" fillId="7" borderId="1" xfId="0" applyNumberFormat="1" applyFont="1" applyFill="1" applyBorder="1" applyAlignment="1">
      <alignment horizontal="center" vertical="center" wrapText="1" shrinkToFit="1"/>
    </xf>
    <xf numFmtId="4" fontId="1" fillId="10" borderId="1" xfId="0" applyNumberFormat="1" applyFont="1" applyFill="1" applyBorder="1" applyAlignment="1">
      <alignment horizontal="center" vertical="center" wrapText="1" shrinkToFit="1"/>
    </xf>
    <xf numFmtId="4" fontId="5" fillId="11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 shrinkToFit="1"/>
    </xf>
    <xf numFmtId="4" fontId="1" fillId="12" borderId="1" xfId="0" applyNumberFormat="1" applyFont="1" applyFill="1" applyBorder="1" applyAlignment="1">
      <alignment horizontal="center" vertical="center" wrapText="1" shrinkToFit="1"/>
    </xf>
    <xf numFmtId="4" fontId="5" fillId="15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" fillId="16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 shrinkToFit="1"/>
    </xf>
    <xf numFmtId="0" fontId="1" fillId="18" borderId="1" xfId="0" applyFont="1" applyFill="1" applyBorder="1" applyAlignment="1">
      <alignment horizontal="center" vertical="center" wrapText="1" shrinkToFit="1"/>
    </xf>
    <xf numFmtId="0" fontId="1" fillId="19" borderId="1" xfId="0" applyFont="1" applyFill="1" applyBorder="1" applyAlignment="1">
      <alignment horizontal="center" vertical="center" wrapText="1" shrinkToFit="1"/>
    </xf>
    <xf numFmtId="0" fontId="1" fillId="20" borderId="1" xfId="0" applyFont="1" applyFill="1" applyBorder="1" applyAlignment="1">
      <alignment horizontal="center" vertical="center" wrapText="1" shrinkToFit="1"/>
    </xf>
    <xf numFmtId="0" fontId="1" fillId="21" borderId="1" xfId="0" applyFont="1" applyFill="1" applyBorder="1" applyAlignment="1">
      <alignment horizontal="center" vertical="center" wrapText="1" shrinkToFit="1"/>
    </xf>
    <xf numFmtId="4" fontId="1" fillId="22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0" fontId="5" fillId="19" borderId="1" xfId="0" applyFont="1" applyFill="1" applyBorder="1" applyAlignment="1">
      <alignment vertical="top"/>
    </xf>
    <xf numFmtId="0" fontId="5" fillId="19" borderId="1" xfId="0" applyFont="1" applyFill="1" applyBorder="1" applyAlignment="1">
      <alignment horizontal="center" vertical="center"/>
    </xf>
    <xf numFmtId="4" fontId="5" fillId="19" borderId="1" xfId="0" applyNumberFormat="1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vertical="top" wrapText="1" shrinkToFit="1"/>
    </xf>
    <xf numFmtId="164" fontId="1" fillId="0" borderId="1" xfId="0" applyNumberFormat="1" applyFont="1" applyFill="1" applyBorder="1" applyAlignment="1">
      <alignment horizontal="center" vertical="center" wrapText="1" shrinkToFit="1"/>
    </xf>
    <xf numFmtId="0" fontId="1" fillId="11" borderId="1" xfId="0" applyFont="1" applyFill="1" applyBorder="1" applyAlignment="1">
      <alignment horizontal="center" vertical="center" wrapText="1" shrinkToFit="1"/>
    </xf>
    <xf numFmtId="4" fontId="1" fillId="11" borderId="1" xfId="0" applyNumberFormat="1" applyFont="1" applyFill="1" applyBorder="1" applyAlignment="1">
      <alignment horizontal="center" vertical="center" wrapText="1" shrinkToFit="1"/>
    </xf>
    <xf numFmtId="0" fontId="1" fillId="23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 shrinkToFit="1"/>
    </xf>
    <xf numFmtId="164" fontId="5" fillId="2" borderId="1" xfId="0" applyNumberFormat="1" applyFont="1" applyFill="1" applyBorder="1" applyAlignment="1">
      <alignment horizontal="center" vertical="top" wrapText="1" shrinkToFit="1"/>
    </xf>
    <xf numFmtId="0" fontId="7" fillId="19" borderId="1" xfId="0" applyFont="1" applyFill="1" applyBorder="1" applyAlignment="1">
      <alignment horizontal="center" vertical="center" wrapText="1" shrinkToFit="1"/>
    </xf>
    <xf numFmtId="0" fontId="5" fillId="1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" fontId="1" fillId="13" borderId="1" xfId="0" applyNumberFormat="1" applyFont="1" applyFill="1" applyBorder="1" applyAlignment="1">
      <alignment horizontal="center" vertical="center" wrapText="1" shrinkToFit="1"/>
    </xf>
    <xf numFmtId="4" fontId="1" fillId="14" borderId="1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top" wrapText="1" shrinkToFit="1"/>
    </xf>
    <xf numFmtId="0" fontId="5" fillId="0" borderId="7" xfId="0" applyFont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5" xfId="0" applyFont="1" applyBorder="1" applyAlignment="1">
      <alignment horizontal="center" vertical="top" wrapText="1" shrinkToFi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3"/>
  <sheetViews>
    <sheetView tabSelected="1" zoomScaleNormal="100" zoomScalePageLayoutView="50" workbookViewId="0">
      <selection activeCell="A3" sqref="A3:H3"/>
    </sheetView>
  </sheetViews>
  <sheetFormatPr defaultRowHeight="15" x14ac:dyDescent="0.25"/>
  <cols>
    <col min="2" max="2" width="36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2" spans="1:10" x14ac:dyDescent="0.25">
      <c r="A2" s="134" t="s">
        <v>41</v>
      </c>
      <c r="B2" s="134"/>
      <c r="C2" s="134"/>
      <c r="D2" s="134"/>
      <c r="E2" s="134"/>
      <c r="F2" s="134"/>
      <c r="G2" s="134"/>
      <c r="H2" s="134"/>
      <c r="I2" s="33"/>
      <c r="J2" s="33"/>
    </row>
    <row r="3" spans="1:10" ht="15" customHeight="1" x14ac:dyDescent="0.25">
      <c r="A3" s="138" t="s">
        <v>168</v>
      </c>
      <c r="B3" s="138"/>
      <c r="C3" s="138"/>
      <c r="D3" s="138"/>
      <c r="E3" s="138"/>
      <c r="F3" s="138"/>
      <c r="G3" s="138"/>
      <c r="H3" s="138"/>
      <c r="I3" s="33"/>
      <c r="J3" s="33"/>
    </row>
    <row r="4" spans="1:10" x14ac:dyDescent="0.25">
      <c r="A4" s="9" t="s">
        <v>0</v>
      </c>
      <c r="B4" s="135" t="s">
        <v>1</v>
      </c>
      <c r="C4" s="136"/>
      <c r="D4" s="136"/>
      <c r="E4" s="121" t="s">
        <v>2</v>
      </c>
      <c r="F4" s="114"/>
      <c r="G4" s="4" t="s">
        <v>3</v>
      </c>
      <c r="H4" s="4" t="s">
        <v>3</v>
      </c>
      <c r="I4" s="33"/>
      <c r="J4" s="33"/>
    </row>
    <row r="5" spans="1:10" x14ac:dyDescent="0.25">
      <c r="A5" s="2">
        <v>1</v>
      </c>
      <c r="B5" s="112" t="s">
        <v>4</v>
      </c>
      <c r="C5" s="113"/>
      <c r="D5" s="114"/>
      <c r="E5" s="115" t="s">
        <v>5</v>
      </c>
      <c r="F5" s="114"/>
      <c r="G5" s="3">
        <v>45321</v>
      </c>
      <c r="H5" s="3"/>
      <c r="I5" s="33"/>
      <c r="J5" s="33"/>
    </row>
    <row r="6" spans="1:10" x14ac:dyDescent="0.25">
      <c r="A6" s="2">
        <v>2</v>
      </c>
      <c r="B6" s="112" t="s">
        <v>6</v>
      </c>
      <c r="C6" s="113"/>
      <c r="D6" s="114"/>
      <c r="E6" s="115" t="s">
        <v>5</v>
      </c>
      <c r="F6" s="114"/>
      <c r="G6" s="3">
        <v>44927</v>
      </c>
      <c r="H6" s="3"/>
      <c r="I6" s="33"/>
      <c r="J6" s="33"/>
    </row>
    <row r="7" spans="1:10" x14ac:dyDescent="0.25">
      <c r="A7" s="2">
        <v>3</v>
      </c>
      <c r="B7" s="112" t="s">
        <v>7</v>
      </c>
      <c r="C7" s="113"/>
      <c r="D7" s="114"/>
      <c r="E7" s="115" t="s">
        <v>5</v>
      </c>
      <c r="F7" s="114"/>
      <c r="G7" s="3">
        <v>45291</v>
      </c>
      <c r="H7" s="3"/>
      <c r="I7" s="33"/>
      <c r="J7" s="33"/>
    </row>
    <row r="8" spans="1:10" ht="36" customHeight="1" x14ac:dyDescent="0.25">
      <c r="A8" s="137" t="s">
        <v>130</v>
      </c>
      <c r="B8" s="137"/>
      <c r="C8" s="137"/>
      <c r="D8" s="137"/>
      <c r="E8" s="137"/>
      <c r="F8" s="137"/>
      <c r="G8" s="137"/>
      <c r="H8" s="29"/>
      <c r="I8" s="33"/>
      <c r="J8" s="33"/>
    </row>
    <row r="9" spans="1:10" x14ac:dyDescent="0.25">
      <c r="A9" s="32" t="s">
        <v>0</v>
      </c>
      <c r="B9" s="131" t="s">
        <v>1</v>
      </c>
      <c r="C9" s="132"/>
      <c r="D9" s="133"/>
      <c r="E9" s="121" t="s">
        <v>2</v>
      </c>
      <c r="F9" s="114"/>
      <c r="G9" s="4" t="s">
        <v>3</v>
      </c>
      <c r="H9" s="4" t="s">
        <v>3</v>
      </c>
      <c r="I9" s="33"/>
      <c r="J9" s="33"/>
    </row>
    <row r="10" spans="1:10" x14ac:dyDescent="0.25">
      <c r="A10" s="2">
        <v>4</v>
      </c>
      <c r="B10" s="112" t="s">
        <v>8</v>
      </c>
      <c r="C10" s="113"/>
      <c r="D10" s="114"/>
      <c r="E10" s="115" t="s">
        <v>9</v>
      </c>
      <c r="F10" s="114"/>
      <c r="G10" s="5">
        <v>0</v>
      </c>
      <c r="H10" s="5"/>
      <c r="I10" s="33"/>
      <c r="J10" s="33"/>
    </row>
    <row r="11" spans="1:10" x14ac:dyDescent="0.25">
      <c r="A11" s="2">
        <v>5</v>
      </c>
      <c r="B11" s="112" t="s">
        <v>10</v>
      </c>
      <c r="C11" s="113"/>
      <c r="D11" s="114"/>
      <c r="E11" s="115" t="s">
        <v>9</v>
      </c>
      <c r="F11" s="114"/>
      <c r="G11" s="30">
        <v>0</v>
      </c>
      <c r="H11" s="6"/>
      <c r="I11" s="33"/>
      <c r="J11" s="33"/>
    </row>
    <row r="12" spans="1:10" x14ac:dyDescent="0.25">
      <c r="A12" s="2">
        <v>6</v>
      </c>
      <c r="B12" s="112" t="s">
        <v>11</v>
      </c>
      <c r="C12" s="113"/>
      <c r="D12" s="114"/>
      <c r="E12" s="115" t="s">
        <v>9</v>
      </c>
      <c r="F12" s="114"/>
      <c r="G12" s="30">
        <v>119881.99</v>
      </c>
      <c r="H12" s="6"/>
      <c r="I12" s="33"/>
      <c r="J12" s="33"/>
    </row>
    <row r="13" spans="1:10" x14ac:dyDescent="0.25">
      <c r="A13" s="2">
        <v>7</v>
      </c>
      <c r="B13" s="112" t="s">
        <v>12</v>
      </c>
      <c r="C13" s="113"/>
      <c r="D13" s="114"/>
      <c r="E13" s="115" t="s">
        <v>9</v>
      </c>
      <c r="F13" s="114"/>
      <c r="G13" s="99">
        <v>856288.59</v>
      </c>
      <c r="H13" s="6"/>
      <c r="I13" s="33"/>
      <c r="J13" s="33"/>
    </row>
    <row r="14" spans="1:10" x14ac:dyDescent="0.25">
      <c r="A14" s="2">
        <v>8</v>
      </c>
      <c r="B14" s="112" t="s">
        <v>13</v>
      </c>
      <c r="C14" s="113"/>
      <c r="D14" s="114"/>
      <c r="E14" s="115" t="s">
        <v>9</v>
      </c>
      <c r="F14" s="114"/>
      <c r="G14" s="130">
        <v>809269.08</v>
      </c>
      <c r="H14" s="130"/>
      <c r="I14" s="33"/>
      <c r="J14" s="33"/>
    </row>
    <row r="15" spans="1:10" x14ac:dyDescent="0.25">
      <c r="A15" s="2">
        <v>9</v>
      </c>
      <c r="B15" s="112" t="s">
        <v>14</v>
      </c>
      <c r="C15" s="113"/>
      <c r="D15" s="114"/>
      <c r="E15" s="115" t="s">
        <v>9</v>
      </c>
      <c r="F15" s="114"/>
      <c r="G15" s="130"/>
      <c r="H15" s="130"/>
      <c r="I15" s="33"/>
      <c r="J15" s="33"/>
    </row>
    <row r="16" spans="1:10" x14ac:dyDescent="0.25">
      <c r="A16" s="2">
        <v>10</v>
      </c>
      <c r="B16" s="110" t="s">
        <v>129</v>
      </c>
      <c r="C16" s="110"/>
      <c r="D16" s="110"/>
      <c r="E16" s="111" t="s">
        <v>9</v>
      </c>
      <c r="F16" s="111"/>
      <c r="G16" s="30">
        <v>22745.08</v>
      </c>
      <c r="H16" s="30"/>
      <c r="I16" s="33"/>
      <c r="J16" s="33"/>
    </row>
    <row r="17" spans="1:10" x14ac:dyDescent="0.25">
      <c r="A17" s="2">
        <v>11</v>
      </c>
      <c r="B17" s="127" t="s">
        <v>151</v>
      </c>
      <c r="C17" s="128"/>
      <c r="D17" s="129"/>
      <c r="E17" s="115" t="s">
        <v>9</v>
      </c>
      <c r="F17" s="114"/>
      <c r="G17" s="30">
        <v>9958.7999999999993</v>
      </c>
      <c r="H17" s="30"/>
      <c r="I17" s="33"/>
      <c r="J17" s="33"/>
    </row>
    <row r="18" spans="1:10" x14ac:dyDescent="0.25">
      <c r="A18" s="2">
        <v>12</v>
      </c>
      <c r="B18" s="112" t="s">
        <v>15</v>
      </c>
      <c r="C18" s="113"/>
      <c r="D18" s="114"/>
      <c r="E18" s="115" t="s">
        <v>9</v>
      </c>
      <c r="F18" s="114"/>
      <c r="G18" s="99">
        <v>882438.41</v>
      </c>
      <c r="H18" s="6"/>
      <c r="I18" s="33"/>
      <c r="J18" s="33"/>
    </row>
    <row r="19" spans="1:10" x14ac:dyDescent="0.25">
      <c r="A19" s="2">
        <v>13</v>
      </c>
      <c r="B19" s="112" t="s">
        <v>16</v>
      </c>
      <c r="C19" s="113"/>
      <c r="D19" s="114"/>
      <c r="E19" s="115" t="s">
        <v>9</v>
      </c>
      <c r="F19" s="114"/>
      <c r="G19" s="30">
        <v>882438.41</v>
      </c>
      <c r="H19" s="30"/>
      <c r="I19" s="33"/>
      <c r="J19" s="33"/>
    </row>
    <row r="20" spans="1:10" x14ac:dyDescent="0.25">
      <c r="A20" s="2">
        <v>14</v>
      </c>
      <c r="B20" s="112" t="s">
        <v>17</v>
      </c>
      <c r="C20" s="113"/>
      <c r="D20" s="114"/>
      <c r="E20" s="115" t="s">
        <v>9</v>
      </c>
      <c r="F20" s="114"/>
      <c r="G20" s="5">
        <v>0</v>
      </c>
      <c r="H20" s="5"/>
      <c r="I20" s="33"/>
      <c r="J20" s="33"/>
    </row>
    <row r="21" spans="1:10" x14ac:dyDescent="0.25">
      <c r="A21" s="2">
        <v>15</v>
      </c>
      <c r="B21" s="112" t="s">
        <v>18</v>
      </c>
      <c r="C21" s="113"/>
      <c r="D21" s="114"/>
      <c r="E21" s="115" t="s">
        <v>9</v>
      </c>
      <c r="F21" s="114"/>
      <c r="G21" s="5">
        <v>0</v>
      </c>
      <c r="H21" s="5"/>
      <c r="I21" s="33"/>
      <c r="J21" s="33"/>
    </row>
    <row r="22" spans="1:10" x14ac:dyDescent="0.25">
      <c r="A22" s="2">
        <v>16</v>
      </c>
      <c r="B22" s="112" t="s">
        <v>19</v>
      </c>
      <c r="C22" s="113"/>
      <c r="D22" s="114"/>
      <c r="E22" s="115" t="s">
        <v>9</v>
      </c>
      <c r="F22" s="114"/>
      <c r="G22" s="5">
        <v>0</v>
      </c>
      <c r="H22" s="5"/>
      <c r="I22" s="33"/>
      <c r="J22" s="33"/>
    </row>
    <row r="23" spans="1:10" x14ac:dyDescent="0.25">
      <c r="A23" s="2">
        <v>17</v>
      </c>
      <c r="B23" s="112" t="s">
        <v>20</v>
      </c>
      <c r="C23" s="113"/>
      <c r="D23" s="114"/>
      <c r="E23" s="115" t="s">
        <v>9</v>
      </c>
      <c r="F23" s="114"/>
      <c r="G23" s="5">
        <v>0</v>
      </c>
      <c r="H23" s="5"/>
      <c r="I23" s="33"/>
      <c r="J23" s="33"/>
    </row>
    <row r="24" spans="1:10" x14ac:dyDescent="0.25">
      <c r="A24" s="2">
        <v>18</v>
      </c>
      <c r="B24" s="112" t="s">
        <v>21</v>
      </c>
      <c r="C24" s="113"/>
      <c r="D24" s="114"/>
      <c r="E24" s="115" t="s">
        <v>9</v>
      </c>
      <c r="F24" s="114"/>
      <c r="G24" s="99">
        <v>0</v>
      </c>
      <c r="H24" s="6"/>
      <c r="I24" s="33"/>
      <c r="J24" s="33"/>
    </row>
    <row r="25" spans="1:10" x14ac:dyDescent="0.25">
      <c r="A25" s="2">
        <v>19</v>
      </c>
      <c r="B25" s="112" t="s">
        <v>22</v>
      </c>
      <c r="C25" s="113"/>
      <c r="D25" s="114"/>
      <c r="E25" s="115" t="s">
        <v>9</v>
      </c>
      <c r="F25" s="114"/>
      <c r="G25" s="5">
        <v>0</v>
      </c>
      <c r="H25" s="5"/>
      <c r="I25" s="33"/>
      <c r="J25" s="33"/>
    </row>
    <row r="26" spans="1:10" x14ac:dyDescent="0.25">
      <c r="A26" s="2">
        <v>20</v>
      </c>
      <c r="B26" s="112" t="s">
        <v>23</v>
      </c>
      <c r="C26" s="113"/>
      <c r="D26" s="114"/>
      <c r="E26" s="115" t="s">
        <v>9</v>
      </c>
      <c r="F26" s="114"/>
      <c r="G26" s="100">
        <v>0</v>
      </c>
      <c r="H26" s="7"/>
      <c r="I26" s="33"/>
      <c r="J26" s="33"/>
    </row>
    <row r="27" spans="1:10" x14ac:dyDescent="0.25">
      <c r="A27" s="2">
        <v>21</v>
      </c>
      <c r="B27" s="112" t="s">
        <v>24</v>
      </c>
      <c r="C27" s="113"/>
      <c r="D27" s="114"/>
      <c r="E27" s="115" t="s">
        <v>9</v>
      </c>
      <c r="F27" s="114"/>
      <c r="G27" s="99">
        <v>92570.93</v>
      </c>
      <c r="H27" s="6"/>
      <c r="I27" s="33"/>
      <c r="J27" s="33"/>
    </row>
    <row r="28" spans="1:10" x14ac:dyDescent="0.25">
      <c r="A28" s="2">
        <v>22</v>
      </c>
      <c r="B28" s="110" t="s">
        <v>128</v>
      </c>
      <c r="C28" s="110"/>
      <c r="D28" s="110"/>
      <c r="E28" s="111"/>
      <c r="F28" s="111"/>
      <c r="G28" s="27">
        <v>0</v>
      </c>
      <c r="H28" s="6"/>
      <c r="I28" s="33"/>
      <c r="J28" s="33"/>
    </row>
    <row r="29" spans="1:10" ht="33.75" customHeight="1" x14ac:dyDescent="0.25">
      <c r="A29" s="116" t="s">
        <v>131</v>
      </c>
      <c r="B29" s="116"/>
      <c r="C29" s="116"/>
      <c r="D29" s="116"/>
      <c r="E29" s="116"/>
      <c r="F29" s="116"/>
      <c r="G29" s="116"/>
      <c r="H29" s="28"/>
      <c r="I29" s="33"/>
      <c r="J29" s="33"/>
    </row>
    <row r="30" spans="1:10" ht="74.25" customHeight="1" x14ac:dyDescent="0.25">
      <c r="A30" s="119" t="s">
        <v>0</v>
      </c>
      <c r="B30" s="119" t="s">
        <v>25</v>
      </c>
      <c r="C30" s="121" t="s">
        <v>79</v>
      </c>
      <c r="D30" s="122"/>
      <c r="E30" s="122"/>
      <c r="F30" s="122"/>
      <c r="G30" s="123"/>
      <c r="H30" s="108" t="s">
        <v>146</v>
      </c>
      <c r="I30" s="108" t="s">
        <v>80</v>
      </c>
      <c r="J30" s="33"/>
    </row>
    <row r="31" spans="1:10" ht="56.25" customHeight="1" x14ac:dyDescent="0.25">
      <c r="A31" s="120"/>
      <c r="B31" s="120"/>
      <c r="C31" s="31" t="s">
        <v>37</v>
      </c>
      <c r="D31" s="31" t="s">
        <v>38</v>
      </c>
      <c r="E31" s="31" t="s">
        <v>39</v>
      </c>
      <c r="F31" s="31" t="s">
        <v>112</v>
      </c>
      <c r="G31" s="31" t="s">
        <v>40</v>
      </c>
      <c r="H31" s="109"/>
      <c r="I31" s="109"/>
      <c r="J31" s="33"/>
    </row>
    <row r="32" spans="1:10" ht="56.25" customHeight="1" x14ac:dyDescent="0.25">
      <c r="A32" s="34"/>
      <c r="B32" s="34"/>
      <c r="C32" s="31"/>
      <c r="D32" s="31"/>
      <c r="E32" s="31"/>
      <c r="F32" s="31"/>
      <c r="G32" s="31"/>
      <c r="H32" s="91">
        <v>898571.4</v>
      </c>
      <c r="I32" s="35"/>
      <c r="J32" s="33"/>
    </row>
    <row r="33" spans="1:10" ht="75" x14ac:dyDescent="0.25">
      <c r="A33" s="25" t="s">
        <v>81</v>
      </c>
      <c r="B33" s="1" t="s">
        <v>26</v>
      </c>
      <c r="C33" s="2"/>
      <c r="D33" s="61"/>
      <c r="E33" s="61"/>
      <c r="F33" s="76"/>
      <c r="G33" s="74"/>
      <c r="H33" s="61">
        <v>110625.46</v>
      </c>
      <c r="I33" s="36"/>
      <c r="J33" s="33"/>
    </row>
    <row r="34" spans="1:10" ht="20.25" customHeight="1" x14ac:dyDescent="0.25">
      <c r="A34" s="25" t="s">
        <v>82</v>
      </c>
      <c r="B34" s="15" t="s">
        <v>52</v>
      </c>
      <c r="C34" s="52"/>
      <c r="D34" s="62"/>
      <c r="E34" s="62"/>
      <c r="F34" s="79"/>
      <c r="G34" s="62">
        <v>50689.64</v>
      </c>
      <c r="H34" s="62"/>
      <c r="I34" s="37"/>
      <c r="J34" s="33"/>
    </row>
    <row r="35" spans="1:10" x14ac:dyDescent="0.25">
      <c r="A35" s="25"/>
      <c r="B35" s="11" t="s">
        <v>158</v>
      </c>
      <c r="C35" s="52" t="s">
        <v>42</v>
      </c>
      <c r="D35" s="62">
        <v>1</v>
      </c>
      <c r="E35" s="62">
        <v>1204.21</v>
      </c>
      <c r="F35" s="79">
        <v>4</v>
      </c>
      <c r="G35" s="62">
        <v>4816.84</v>
      </c>
      <c r="H35" s="62"/>
      <c r="I35" s="37"/>
      <c r="J35" s="33"/>
    </row>
    <row r="36" spans="1:10" x14ac:dyDescent="0.25">
      <c r="A36" s="25"/>
      <c r="B36" s="11" t="s">
        <v>53</v>
      </c>
      <c r="C36" s="52" t="s">
        <v>42</v>
      </c>
      <c r="D36" s="62">
        <v>20</v>
      </c>
      <c r="E36" s="62">
        <v>573.41</v>
      </c>
      <c r="F36" s="79">
        <v>4</v>
      </c>
      <c r="G36" s="62">
        <f>F36*E36*D36</f>
        <v>45872.799999999996</v>
      </c>
      <c r="H36" s="62"/>
      <c r="I36" s="37"/>
      <c r="J36" s="33"/>
    </row>
    <row r="37" spans="1:10" ht="18.75" customHeight="1" x14ac:dyDescent="0.25">
      <c r="A37" s="25" t="s">
        <v>83</v>
      </c>
      <c r="B37" s="14" t="s">
        <v>57</v>
      </c>
      <c r="C37" s="53"/>
      <c r="D37" s="63"/>
      <c r="E37" s="63"/>
      <c r="F37" s="78"/>
      <c r="G37" s="63">
        <v>43343.519999999997</v>
      </c>
      <c r="H37" s="63"/>
      <c r="I37" s="38"/>
      <c r="J37" s="33"/>
    </row>
    <row r="38" spans="1:10" ht="17.25" customHeight="1" x14ac:dyDescent="0.25">
      <c r="A38" s="25"/>
      <c r="B38" s="12" t="s">
        <v>56</v>
      </c>
      <c r="C38" s="53" t="s">
        <v>134</v>
      </c>
      <c r="D38" s="63">
        <v>20</v>
      </c>
      <c r="E38" s="63">
        <v>1855.23</v>
      </c>
      <c r="F38" s="78">
        <v>1</v>
      </c>
      <c r="G38" s="63">
        <f>D38*E38*F38</f>
        <v>37104.6</v>
      </c>
      <c r="H38" s="63"/>
      <c r="I38" s="38"/>
      <c r="J38" s="33"/>
    </row>
    <row r="39" spans="1:10" ht="32.25" customHeight="1" x14ac:dyDescent="0.25">
      <c r="A39" s="25"/>
      <c r="B39" s="12" t="s">
        <v>54</v>
      </c>
      <c r="C39" s="53" t="s">
        <v>42</v>
      </c>
      <c r="D39" s="63">
        <v>4</v>
      </c>
      <c r="E39" s="63">
        <v>1559.73</v>
      </c>
      <c r="F39" s="102">
        <v>1</v>
      </c>
      <c r="G39" s="63">
        <f>F39*E39*D39</f>
        <v>6238.92</v>
      </c>
      <c r="H39" s="63"/>
      <c r="I39" s="38"/>
      <c r="J39" s="33"/>
    </row>
    <row r="40" spans="1:10" ht="19.5" customHeight="1" x14ac:dyDescent="0.25">
      <c r="A40" s="25" t="s">
        <v>84</v>
      </c>
      <c r="B40" s="16" t="s">
        <v>55</v>
      </c>
      <c r="C40" s="54"/>
      <c r="D40" s="64"/>
      <c r="E40" s="64"/>
      <c r="F40" s="80"/>
      <c r="G40" s="64">
        <f>G41+G42</f>
        <v>22543.08</v>
      </c>
      <c r="H40" s="64"/>
      <c r="I40" s="39"/>
      <c r="J40" s="33"/>
    </row>
    <row r="41" spans="1:10" ht="19.5" customHeight="1" x14ac:dyDescent="0.25">
      <c r="A41" s="25"/>
      <c r="B41" s="13" t="s">
        <v>133</v>
      </c>
      <c r="C41" s="54" t="s">
        <v>134</v>
      </c>
      <c r="D41" s="64">
        <v>6</v>
      </c>
      <c r="E41" s="64">
        <v>536.74</v>
      </c>
      <c r="F41" s="101">
        <v>7</v>
      </c>
      <c r="G41" s="64">
        <f>F41*E41*D41</f>
        <v>22543.08</v>
      </c>
      <c r="H41" s="64"/>
      <c r="I41" s="39"/>
      <c r="J41" s="33"/>
    </row>
    <row r="42" spans="1:10" ht="21.75" hidden="1" customHeight="1" x14ac:dyDescent="0.25">
      <c r="A42" s="25"/>
      <c r="B42" s="13" t="s">
        <v>56</v>
      </c>
      <c r="C42" s="54" t="s">
        <v>135</v>
      </c>
      <c r="D42" s="64">
        <v>1</v>
      </c>
      <c r="E42" s="64">
        <v>2030</v>
      </c>
      <c r="F42" s="76">
        <v>0</v>
      </c>
      <c r="G42" s="64">
        <f t="shared" ref="G42:G98" si="0">D42*E42*F42</f>
        <v>0</v>
      </c>
      <c r="H42" s="64"/>
      <c r="I42" s="39"/>
      <c r="J42" s="33"/>
    </row>
    <row r="43" spans="1:10" ht="13.5" hidden="1" customHeight="1" x14ac:dyDescent="0.25">
      <c r="A43" s="25" t="s">
        <v>85</v>
      </c>
      <c r="B43" s="20" t="s">
        <v>58</v>
      </c>
      <c r="C43" s="55"/>
      <c r="D43" s="65"/>
      <c r="E43" s="65"/>
      <c r="F43" s="81"/>
      <c r="G43" s="65">
        <f>G47+G45</f>
        <v>11785.2</v>
      </c>
      <c r="H43" s="65"/>
      <c r="I43" s="40"/>
      <c r="J43" s="33"/>
    </row>
    <row r="44" spans="1:10" ht="12.75" hidden="1" customHeight="1" x14ac:dyDescent="0.25">
      <c r="A44" s="25"/>
      <c r="B44" s="21" t="s">
        <v>56</v>
      </c>
      <c r="C44" s="55"/>
      <c r="D44" s="65"/>
      <c r="E44" s="65"/>
      <c r="F44" s="76"/>
      <c r="G44" s="74">
        <f t="shared" si="0"/>
        <v>0</v>
      </c>
      <c r="H44" s="65"/>
      <c r="I44" s="40"/>
      <c r="J44" s="33"/>
    </row>
    <row r="45" spans="1:10" ht="31.5" hidden="1" customHeight="1" x14ac:dyDescent="0.25">
      <c r="A45" s="25"/>
      <c r="B45" s="21" t="s">
        <v>54</v>
      </c>
      <c r="C45" s="55" t="s">
        <v>135</v>
      </c>
      <c r="D45" s="65">
        <v>2</v>
      </c>
      <c r="E45" s="65">
        <v>5892.6</v>
      </c>
      <c r="F45" s="81">
        <v>1</v>
      </c>
      <c r="G45" s="65">
        <f t="shared" si="0"/>
        <v>11785.2</v>
      </c>
      <c r="H45" s="65"/>
      <c r="I45" s="40"/>
      <c r="J45" s="33"/>
    </row>
    <row r="46" spans="1:10" ht="27.75" hidden="1" customHeight="1" x14ac:dyDescent="0.25">
      <c r="A46" s="25"/>
      <c r="B46" s="21" t="s">
        <v>61</v>
      </c>
      <c r="C46" s="55"/>
      <c r="D46" s="65"/>
      <c r="E46" s="65"/>
      <c r="F46" s="81"/>
      <c r="G46" s="65">
        <f t="shared" si="0"/>
        <v>0</v>
      </c>
      <c r="H46" s="65"/>
      <c r="I46" s="40"/>
      <c r="J46" s="33"/>
    </row>
    <row r="47" spans="1:10" ht="18.75" hidden="1" customHeight="1" x14ac:dyDescent="0.25">
      <c r="A47" s="25" t="s">
        <v>157</v>
      </c>
      <c r="B47" s="21" t="s">
        <v>147</v>
      </c>
      <c r="C47" s="55" t="s">
        <v>42</v>
      </c>
      <c r="D47" s="65">
        <v>0</v>
      </c>
      <c r="E47" s="65">
        <v>0</v>
      </c>
      <c r="F47" s="81">
        <v>0</v>
      </c>
      <c r="G47" s="65">
        <f t="shared" si="0"/>
        <v>0</v>
      </c>
      <c r="H47" s="65"/>
      <c r="I47" s="40"/>
      <c r="J47" s="33"/>
    </row>
    <row r="48" spans="1:10" ht="16.5" customHeight="1" x14ac:dyDescent="0.25">
      <c r="A48" s="25" t="s">
        <v>86</v>
      </c>
      <c r="B48" s="18" t="s">
        <v>59</v>
      </c>
      <c r="C48" s="41"/>
      <c r="D48" s="66"/>
      <c r="E48" s="66"/>
      <c r="F48" s="82"/>
      <c r="G48" s="66">
        <v>114669.75999999999</v>
      </c>
      <c r="H48" s="66"/>
      <c r="I48" s="41"/>
      <c r="J48" s="33"/>
    </row>
    <row r="49" spans="1:11" ht="0.75" customHeight="1" x14ac:dyDescent="0.25">
      <c r="A49" s="25"/>
      <c r="B49" s="19" t="s">
        <v>54</v>
      </c>
      <c r="C49" s="41" t="s">
        <v>135</v>
      </c>
      <c r="D49" s="66">
        <v>1</v>
      </c>
      <c r="E49" s="66">
        <v>8872.5</v>
      </c>
      <c r="F49" s="82">
        <v>1</v>
      </c>
      <c r="G49" s="66">
        <f t="shared" si="0"/>
        <v>8872.5</v>
      </c>
      <c r="H49" s="66"/>
      <c r="I49" s="41"/>
      <c r="J49" s="33"/>
    </row>
    <row r="50" spans="1:11" ht="30" customHeight="1" x14ac:dyDescent="0.25">
      <c r="A50" s="25"/>
      <c r="B50" s="19" t="s">
        <v>60</v>
      </c>
      <c r="C50" s="41" t="s">
        <v>136</v>
      </c>
      <c r="D50" s="66">
        <v>1</v>
      </c>
      <c r="E50" s="66">
        <v>69000</v>
      </c>
      <c r="F50" s="82">
        <v>1</v>
      </c>
      <c r="G50" s="66">
        <f t="shared" si="0"/>
        <v>69000</v>
      </c>
      <c r="H50" s="66"/>
      <c r="I50" s="41"/>
      <c r="J50" s="33"/>
    </row>
    <row r="51" spans="1:11" ht="29.25" customHeight="1" x14ac:dyDescent="0.25">
      <c r="A51" s="25"/>
      <c r="B51" s="19" t="s">
        <v>54</v>
      </c>
      <c r="C51" s="41" t="s">
        <v>136</v>
      </c>
      <c r="D51" s="66">
        <v>4</v>
      </c>
      <c r="E51" s="66">
        <v>8755.93</v>
      </c>
      <c r="F51" s="82">
        <v>1</v>
      </c>
      <c r="G51" s="66">
        <f t="shared" si="0"/>
        <v>35023.72</v>
      </c>
      <c r="H51" s="66"/>
      <c r="I51" s="41"/>
      <c r="J51" s="33"/>
    </row>
    <row r="52" spans="1:11" ht="20.25" customHeight="1" x14ac:dyDescent="0.25">
      <c r="A52" s="25"/>
      <c r="B52" s="103" t="s">
        <v>159</v>
      </c>
      <c r="C52" s="41" t="s">
        <v>153</v>
      </c>
      <c r="D52" s="66">
        <v>1</v>
      </c>
      <c r="E52" s="66">
        <v>1774.34</v>
      </c>
      <c r="F52" s="60">
        <v>6</v>
      </c>
      <c r="G52" s="66">
        <f>F52*E52*D52</f>
        <v>10646.039999999999</v>
      </c>
      <c r="H52" s="66"/>
      <c r="I52" s="41"/>
      <c r="J52" s="33"/>
    </row>
    <row r="53" spans="1:11" ht="28.5" x14ac:dyDescent="0.25">
      <c r="A53" s="25" t="s">
        <v>87</v>
      </c>
      <c r="B53" s="10" t="s">
        <v>27</v>
      </c>
      <c r="C53" s="2"/>
      <c r="D53" s="61"/>
      <c r="E53" s="61"/>
      <c r="F53" s="76"/>
      <c r="G53" s="74"/>
      <c r="H53" s="61">
        <f>G54+G55+G56+G57+G58+G59</f>
        <v>319277.0097</v>
      </c>
      <c r="I53" s="36"/>
      <c r="J53" s="33"/>
    </row>
    <row r="54" spans="1:11" x14ac:dyDescent="0.25">
      <c r="A54" s="25" t="s">
        <v>88</v>
      </c>
      <c r="B54" s="17" t="s">
        <v>62</v>
      </c>
      <c r="C54" s="56" t="s">
        <v>124</v>
      </c>
      <c r="D54" s="67">
        <v>70</v>
      </c>
      <c r="E54" s="67">
        <v>6</v>
      </c>
      <c r="F54" s="96">
        <v>12</v>
      </c>
      <c r="G54" s="83">
        <f t="shared" si="0"/>
        <v>5040</v>
      </c>
      <c r="H54" s="67"/>
      <c r="I54" s="42"/>
      <c r="J54" s="33"/>
    </row>
    <row r="55" spans="1:11" ht="30" x14ac:dyDescent="0.25">
      <c r="A55" s="25" t="s">
        <v>89</v>
      </c>
      <c r="B55" s="17" t="s">
        <v>63</v>
      </c>
      <c r="C55" s="56" t="s">
        <v>124</v>
      </c>
      <c r="D55" s="67">
        <v>70</v>
      </c>
      <c r="E55" s="67">
        <v>30</v>
      </c>
      <c r="F55" s="60">
        <v>12</v>
      </c>
      <c r="G55" s="67">
        <f>F55*E55*D55</f>
        <v>25200</v>
      </c>
      <c r="H55" s="67"/>
      <c r="I55" s="42"/>
      <c r="J55" s="33"/>
    </row>
    <row r="56" spans="1:11" ht="30" x14ac:dyDescent="0.25">
      <c r="A56" s="25" t="s">
        <v>90</v>
      </c>
      <c r="B56" s="17" t="s">
        <v>132</v>
      </c>
      <c r="C56" s="56" t="s">
        <v>9</v>
      </c>
      <c r="D56" s="67">
        <v>839506.09</v>
      </c>
      <c r="E56" s="67">
        <v>0.03</v>
      </c>
      <c r="F56" s="96">
        <v>1</v>
      </c>
      <c r="G56" s="83">
        <f t="shared" si="0"/>
        <v>25185.182699999998</v>
      </c>
      <c r="H56" s="67"/>
      <c r="I56" s="42"/>
      <c r="J56" s="33"/>
    </row>
    <row r="57" spans="1:11" x14ac:dyDescent="0.25">
      <c r="A57" s="25" t="s">
        <v>91</v>
      </c>
      <c r="B57" s="17" t="s">
        <v>64</v>
      </c>
      <c r="C57" s="56" t="s">
        <v>9</v>
      </c>
      <c r="D57" s="67">
        <v>839506.09</v>
      </c>
      <c r="E57" s="67">
        <v>0.3</v>
      </c>
      <c r="F57" s="96">
        <v>1</v>
      </c>
      <c r="G57" s="83">
        <f t="shared" si="0"/>
        <v>251851.82699999999</v>
      </c>
      <c r="H57" s="67"/>
      <c r="I57" s="42"/>
      <c r="J57" s="33"/>
    </row>
    <row r="58" spans="1:11" ht="60" x14ac:dyDescent="0.25">
      <c r="A58" s="25" t="s">
        <v>125</v>
      </c>
      <c r="B58" s="17" t="s">
        <v>126</v>
      </c>
      <c r="C58" s="56" t="s">
        <v>136</v>
      </c>
      <c r="D58" s="67">
        <v>1</v>
      </c>
      <c r="E58" s="67">
        <v>12000</v>
      </c>
      <c r="F58" s="96">
        <v>1</v>
      </c>
      <c r="G58" s="83">
        <f t="shared" si="0"/>
        <v>12000</v>
      </c>
      <c r="H58" s="67"/>
      <c r="I58" s="42"/>
      <c r="J58" s="33"/>
    </row>
    <row r="59" spans="1:11" ht="0.75" customHeight="1" x14ac:dyDescent="0.25">
      <c r="A59" s="25" t="s">
        <v>138</v>
      </c>
      <c r="B59" s="17" t="s">
        <v>139</v>
      </c>
      <c r="C59" s="56" t="s">
        <v>136</v>
      </c>
      <c r="D59" s="67">
        <v>1</v>
      </c>
      <c r="E59" s="67">
        <v>5187</v>
      </c>
      <c r="F59" s="76">
        <v>0</v>
      </c>
      <c r="G59" s="83">
        <f t="shared" si="0"/>
        <v>0</v>
      </c>
      <c r="H59" s="67"/>
      <c r="I59" s="42"/>
      <c r="J59" s="33"/>
    </row>
    <row r="60" spans="1:11" ht="57" x14ac:dyDescent="0.25">
      <c r="A60" s="25" t="s">
        <v>92</v>
      </c>
      <c r="B60" s="10" t="s">
        <v>28</v>
      </c>
      <c r="C60" s="2"/>
      <c r="D60" s="61"/>
      <c r="E60" s="61"/>
      <c r="F60" s="76"/>
      <c r="G60" s="74"/>
      <c r="H60" s="61">
        <v>0</v>
      </c>
      <c r="I60" s="36"/>
      <c r="J60" s="33"/>
    </row>
    <row r="61" spans="1:11" x14ac:dyDescent="0.25">
      <c r="A61" s="26" t="s">
        <v>93</v>
      </c>
      <c r="B61" s="92" t="s">
        <v>154</v>
      </c>
      <c r="C61" s="76" t="s">
        <v>155</v>
      </c>
      <c r="D61" s="85">
        <v>0</v>
      </c>
      <c r="E61" s="85">
        <v>0</v>
      </c>
      <c r="F61" s="76">
        <v>0</v>
      </c>
      <c r="G61" s="85">
        <f>F61*E61*D61</f>
        <v>0</v>
      </c>
      <c r="H61" s="85">
        <f>G61</f>
        <v>0</v>
      </c>
      <c r="I61" s="93"/>
      <c r="J61" s="33"/>
    </row>
    <row r="62" spans="1:11" ht="71.25" x14ac:dyDescent="0.25">
      <c r="A62" s="25" t="s">
        <v>94</v>
      </c>
      <c r="B62" s="10" t="s">
        <v>29</v>
      </c>
      <c r="C62" s="2"/>
      <c r="D62" s="61"/>
      <c r="E62" s="61"/>
      <c r="F62" s="76"/>
      <c r="G62" s="74"/>
      <c r="H62" s="61">
        <v>68004.38</v>
      </c>
      <c r="I62" s="36"/>
      <c r="J62" s="33"/>
    </row>
    <row r="63" spans="1:11" ht="48.75" customHeight="1" x14ac:dyDescent="0.25">
      <c r="A63" s="25" t="s">
        <v>95</v>
      </c>
      <c r="B63" s="22" t="s">
        <v>162</v>
      </c>
      <c r="C63" s="44" t="s">
        <v>160</v>
      </c>
      <c r="D63" s="68">
        <v>1000</v>
      </c>
      <c r="E63" s="68">
        <v>1.3</v>
      </c>
      <c r="F63" s="104">
        <v>2</v>
      </c>
      <c r="G63" s="68">
        <f>F63*E63*D63</f>
        <v>2600</v>
      </c>
      <c r="H63" s="68"/>
      <c r="I63" s="50"/>
      <c r="J63" s="33"/>
      <c r="K63" s="87"/>
    </row>
    <row r="64" spans="1:11" ht="13.5" customHeight="1" x14ac:dyDescent="0.25">
      <c r="A64" s="25" t="s">
        <v>97</v>
      </c>
      <c r="B64" s="22" t="s">
        <v>161</v>
      </c>
      <c r="C64" s="44" t="s">
        <v>42</v>
      </c>
      <c r="D64" s="68">
        <v>6</v>
      </c>
      <c r="E64" s="68">
        <v>900.73</v>
      </c>
      <c r="F64" s="104">
        <v>1</v>
      </c>
      <c r="G64" s="68">
        <f>F64*E64*D64</f>
        <v>5404.38</v>
      </c>
      <c r="H64" s="68"/>
      <c r="I64" s="50"/>
      <c r="J64" s="33"/>
    </row>
    <row r="65" spans="1:10" ht="21.75" customHeight="1" x14ac:dyDescent="0.25">
      <c r="A65" s="43" t="s">
        <v>98</v>
      </c>
      <c r="B65" s="22" t="s">
        <v>163</v>
      </c>
      <c r="C65" s="44" t="s">
        <v>136</v>
      </c>
      <c r="D65" s="68">
        <v>1</v>
      </c>
      <c r="E65" s="68">
        <v>10000</v>
      </c>
      <c r="F65" s="104">
        <v>6</v>
      </c>
      <c r="G65" s="68">
        <f>F65*E65*D65</f>
        <v>60000</v>
      </c>
      <c r="H65" s="69"/>
      <c r="I65" s="51"/>
      <c r="J65" s="33"/>
    </row>
    <row r="66" spans="1:10" ht="17.25" hidden="1" customHeight="1" x14ac:dyDescent="0.25">
      <c r="A66" s="25" t="s">
        <v>99</v>
      </c>
      <c r="B66" s="22" t="s">
        <v>36</v>
      </c>
      <c r="C66" s="44" t="s">
        <v>43</v>
      </c>
      <c r="D66" s="68"/>
      <c r="E66" s="68">
        <v>0.24</v>
      </c>
      <c r="F66" s="76"/>
      <c r="G66" s="74">
        <f t="shared" si="0"/>
        <v>0</v>
      </c>
      <c r="H66" s="68"/>
      <c r="I66" s="50"/>
      <c r="J66" s="33"/>
    </row>
    <row r="67" spans="1:10" ht="18.75" hidden="1" customHeight="1" x14ac:dyDescent="0.25">
      <c r="A67" s="25" t="s">
        <v>100</v>
      </c>
      <c r="B67" s="22" t="s">
        <v>44</v>
      </c>
      <c r="C67" s="44"/>
      <c r="D67" s="68"/>
      <c r="E67" s="68">
        <v>0.1</v>
      </c>
      <c r="F67" s="76"/>
      <c r="G67" s="74">
        <f t="shared" si="0"/>
        <v>0</v>
      </c>
      <c r="H67" s="68"/>
      <c r="I67" s="50"/>
      <c r="J67" s="33"/>
    </row>
    <row r="68" spans="1:10" ht="20.25" hidden="1" customHeight="1" x14ac:dyDescent="0.25">
      <c r="A68" s="25" t="s">
        <v>101</v>
      </c>
      <c r="B68" s="22" t="s">
        <v>45</v>
      </c>
      <c r="C68" s="44"/>
      <c r="D68" s="68"/>
      <c r="E68" s="68">
        <v>0.03</v>
      </c>
      <c r="F68" s="76"/>
      <c r="G68" s="74">
        <f t="shared" si="0"/>
        <v>0</v>
      </c>
      <c r="H68" s="68"/>
      <c r="I68" s="50"/>
      <c r="J68" s="33"/>
    </row>
    <row r="69" spans="1:10" ht="15.75" hidden="1" customHeight="1" x14ac:dyDescent="0.25">
      <c r="A69" s="25" t="s">
        <v>102</v>
      </c>
      <c r="B69" s="22" t="s">
        <v>46</v>
      </c>
      <c r="C69" s="44"/>
      <c r="D69" s="68"/>
      <c r="E69" s="68"/>
      <c r="F69" s="76"/>
      <c r="G69" s="74">
        <f t="shared" si="0"/>
        <v>0</v>
      </c>
      <c r="H69" s="68"/>
      <c r="I69" s="50"/>
      <c r="J69" s="33"/>
    </row>
    <row r="70" spans="1:10" ht="21" hidden="1" customHeight="1" x14ac:dyDescent="0.25">
      <c r="A70" s="25" t="s">
        <v>96</v>
      </c>
      <c r="B70" s="22" t="s">
        <v>152</v>
      </c>
      <c r="C70" s="44" t="s">
        <v>136</v>
      </c>
      <c r="D70" s="68">
        <v>1</v>
      </c>
      <c r="E70" s="68">
        <v>18000</v>
      </c>
      <c r="F70" s="94">
        <v>2</v>
      </c>
      <c r="G70" s="68">
        <f t="shared" si="0"/>
        <v>36000</v>
      </c>
      <c r="H70" s="68"/>
      <c r="I70" s="50"/>
      <c r="J70" s="33"/>
    </row>
    <row r="71" spans="1:10" ht="18" hidden="1" customHeight="1" x14ac:dyDescent="0.25">
      <c r="A71" s="25" t="s">
        <v>97</v>
      </c>
      <c r="B71" s="22" t="s">
        <v>149</v>
      </c>
      <c r="C71" s="44" t="s">
        <v>150</v>
      </c>
      <c r="D71" s="68">
        <v>50</v>
      </c>
      <c r="E71" s="68">
        <v>19.5</v>
      </c>
      <c r="F71" s="94">
        <v>4</v>
      </c>
      <c r="G71" s="68">
        <f>F71*E71*D71</f>
        <v>3900</v>
      </c>
      <c r="H71" s="68"/>
      <c r="I71" s="50"/>
      <c r="J71" s="33"/>
    </row>
    <row r="72" spans="1:10" ht="42.75" x14ac:dyDescent="0.25">
      <c r="A72" s="25" t="s">
        <v>103</v>
      </c>
      <c r="B72" s="10" t="s">
        <v>140</v>
      </c>
      <c r="C72" s="2" t="s">
        <v>43</v>
      </c>
      <c r="D72" s="61">
        <v>0</v>
      </c>
      <c r="E72" s="61">
        <v>0</v>
      </c>
      <c r="F72" s="76">
        <v>0</v>
      </c>
      <c r="G72" s="74">
        <f t="shared" si="0"/>
        <v>0</v>
      </c>
      <c r="H72" s="61">
        <f>G72</f>
        <v>0</v>
      </c>
      <c r="I72" s="36"/>
      <c r="J72" s="33"/>
    </row>
    <row r="73" spans="1:10" ht="47.25" customHeight="1" x14ac:dyDescent="0.25">
      <c r="A73" s="25" t="s">
        <v>104</v>
      </c>
      <c r="B73" s="1" t="s">
        <v>30</v>
      </c>
      <c r="C73" s="2"/>
      <c r="D73" s="61"/>
      <c r="E73" s="61"/>
      <c r="F73" s="76"/>
      <c r="G73" s="74"/>
      <c r="H73" s="61"/>
      <c r="I73" s="36"/>
      <c r="J73" s="33"/>
    </row>
    <row r="74" spans="1:10" ht="42.75" x14ac:dyDescent="0.25">
      <c r="A74" s="25" t="s">
        <v>105</v>
      </c>
      <c r="B74" s="10" t="s">
        <v>31</v>
      </c>
      <c r="C74" s="2"/>
      <c r="D74" s="61"/>
      <c r="E74" s="61"/>
      <c r="F74" s="76"/>
      <c r="G74" s="74"/>
      <c r="H74" s="61">
        <f>G75+G76+G77</f>
        <v>47167.02</v>
      </c>
      <c r="I74" s="36"/>
      <c r="J74" s="33"/>
    </row>
    <row r="75" spans="1:10" ht="14.25" customHeight="1" x14ac:dyDescent="0.25">
      <c r="A75" s="25" t="s">
        <v>106</v>
      </c>
      <c r="B75" s="8" t="s">
        <v>47</v>
      </c>
      <c r="C75" s="57" t="s">
        <v>43</v>
      </c>
      <c r="D75" s="70">
        <v>3417.9</v>
      </c>
      <c r="E75" s="70">
        <v>1.1499999999999999</v>
      </c>
      <c r="F75" s="60">
        <v>12</v>
      </c>
      <c r="G75" s="70">
        <f>F75*E75*D75</f>
        <v>47167.02</v>
      </c>
      <c r="H75" s="70"/>
      <c r="I75" s="45"/>
      <c r="J75" s="33"/>
    </row>
    <row r="76" spans="1:10" ht="30" hidden="1" x14ac:dyDescent="0.25">
      <c r="A76" s="25" t="s">
        <v>107</v>
      </c>
      <c r="B76" s="8" t="s">
        <v>48</v>
      </c>
      <c r="C76" s="57"/>
      <c r="D76" s="70"/>
      <c r="E76" s="70"/>
      <c r="F76" s="76"/>
      <c r="G76" s="74">
        <f t="shared" si="0"/>
        <v>0</v>
      </c>
      <c r="H76" s="70"/>
      <c r="I76" s="45"/>
      <c r="J76" s="33"/>
    </row>
    <row r="77" spans="1:10" hidden="1" x14ac:dyDescent="0.25">
      <c r="A77" s="25" t="s">
        <v>108</v>
      </c>
      <c r="B77" s="8" t="s">
        <v>49</v>
      </c>
      <c r="C77" s="57" t="s">
        <v>43</v>
      </c>
      <c r="D77" s="70"/>
      <c r="E77" s="70"/>
      <c r="F77" s="76"/>
      <c r="G77" s="74">
        <f t="shared" si="0"/>
        <v>0</v>
      </c>
      <c r="H77" s="70"/>
      <c r="I77" s="45"/>
      <c r="J77" s="33"/>
    </row>
    <row r="78" spans="1:10" ht="42.75" x14ac:dyDescent="0.25">
      <c r="A78" s="25" t="s">
        <v>109</v>
      </c>
      <c r="B78" s="10" t="s">
        <v>32</v>
      </c>
      <c r="C78" s="2" t="s">
        <v>136</v>
      </c>
      <c r="D78" s="61">
        <v>1</v>
      </c>
      <c r="E78" s="61">
        <v>32454.57</v>
      </c>
      <c r="F78" s="60">
        <v>1</v>
      </c>
      <c r="G78" s="105" t="s">
        <v>9</v>
      </c>
      <c r="H78" s="36">
        <v>32454.57</v>
      </c>
      <c r="I78" s="36"/>
      <c r="J78" s="33"/>
    </row>
    <row r="79" spans="1:10" ht="57" x14ac:dyDescent="0.25">
      <c r="A79" s="25" t="s">
        <v>110</v>
      </c>
      <c r="B79" s="10" t="s">
        <v>111</v>
      </c>
      <c r="C79" s="2" t="s">
        <v>43</v>
      </c>
      <c r="D79" s="61">
        <v>3417.9</v>
      </c>
      <c r="E79" s="61">
        <v>1.8</v>
      </c>
      <c r="F79" s="60">
        <v>12</v>
      </c>
      <c r="G79" s="105" t="s">
        <v>9</v>
      </c>
      <c r="H79" s="36">
        <f>F79*E79*D79</f>
        <v>73826.640000000014</v>
      </c>
      <c r="I79" s="36"/>
      <c r="J79" s="33"/>
    </row>
    <row r="80" spans="1:10" x14ac:dyDescent="0.25">
      <c r="A80" s="25"/>
      <c r="B80" s="19" t="s">
        <v>137</v>
      </c>
      <c r="C80" s="41"/>
      <c r="D80" s="66">
        <v>1</v>
      </c>
      <c r="E80" s="66"/>
      <c r="F80" s="82"/>
      <c r="G80" s="66"/>
      <c r="H80" s="66"/>
      <c r="I80" s="46"/>
      <c r="J80" s="33"/>
    </row>
    <row r="81" spans="1:10" ht="14.25" customHeight="1" x14ac:dyDescent="0.25">
      <c r="A81" s="25"/>
      <c r="B81" s="19" t="s">
        <v>65</v>
      </c>
      <c r="C81" s="41"/>
      <c r="D81" s="66">
        <v>2</v>
      </c>
      <c r="E81" s="66"/>
      <c r="F81" s="82"/>
      <c r="G81" s="66"/>
      <c r="H81" s="66"/>
      <c r="I81" s="46"/>
      <c r="J81" s="33"/>
    </row>
    <row r="82" spans="1:10" ht="15.75" customHeight="1" x14ac:dyDescent="0.25">
      <c r="A82" s="25"/>
      <c r="B82" s="19" t="s">
        <v>66</v>
      </c>
      <c r="C82" s="41"/>
      <c r="D82" s="66">
        <v>1</v>
      </c>
      <c r="E82" s="66"/>
      <c r="F82" s="82"/>
      <c r="G82" s="66"/>
      <c r="H82" s="66"/>
      <c r="I82" s="46"/>
      <c r="J82" s="33"/>
    </row>
    <row r="83" spans="1:10" x14ac:dyDescent="0.25">
      <c r="A83" s="25"/>
      <c r="B83" s="19" t="s">
        <v>67</v>
      </c>
      <c r="C83" s="41"/>
      <c r="D83" s="66">
        <v>1</v>
      </c>
      <c r="E83" s="66"/>
      <c r="F83" s="82"/>
      <c r="G83" s="66"/>
      <c r="H83" s="66"/>
      <c r="I83" s="46"/>
      <c r="J83" s="33"/>
    </row>
    <row r="84" spans="1:10" x14ac:dyDescent="0.25">
      <c r="A84" s="25"/>
      <c r="B84" s="19" t="s">
        <v>68</v>
      </c>
      <c r="C84" s="41"/>
      <c r="D84" s="66">
        <v>1</v>
      </c>
      <c r="E84" s="66"/>
      <c r="F84" s="82"/>
      <c r="G84" s="66"/>
      <c r="H84" s="66"/>
      <c r="I84" s="46"/>
      <c r="J84" s="33"/>
    </row>
    <row r="85" spans="1:10" ht="0.75" customHeight="1" x14ac:dyDescent="0.25">
      <c r="A85" s="25"/>
      <c r="B85" s="19" t="s">
        <v>69</v>
      </c>
      <c r="C85" s="41"/>
      <c r="D85" s="66"/>
      <c r="E85" s="66"/>
      <c r="F85" s="82"/>
      <c r="G85" s="66"/>
      <c r="H85" s="66"/>
      <c r="I85" s="46"/>
      <c r="J85" s="33"/>
    </row>
    <row r="86" spans="1:10" ht="17.25" customHeight="1" x14ac:dyDescent="0.25">
      <c r="A86" s="25"/>
      <c r="B86" s="19" t="s">
        <v>148</v>
      </c>
      <c r="C86" s="41"/>
      <c r="D86" s="66">
        <v>0</v>
      </c>
      <c r="E86" s="66"/>
      <c r="F86" s="82"/>
      <c r="G86" s="66"/>
      <c r="H86" s="66"/>
      <c r="I86" s="46"/>
      <c r="J86" s="33"/>
    </row>
    <row r="87" spans="1:10" ht="18" hidden="1" customHeight="1" x14ac:dyDescent="0.25">
      <c r="A87" s="25"/>
      <c r="B87" s="19" t="s">
        <v>70</v>
      </c>
      <c r="C87" s="41"/>
      <c r="D87" s="66"/>
      <c r="E87" s="66"/>
      <c r="F87" s="76"/>
      <c r="G87" s="66"/>
      <c r="H87" s="66"/>
      <c r="I87" s="46"/>
      <c r="J87" s="33"/>
    </row>
    <row r="88" spans="1:10" x14ac:dyDescent="0.25">
      <c r="A88" s="25"/>
      <c r="B88" s="23" t="s">
        <v>71</v>
      </c>
      <c r="C88" s="2"/>
      <c r="D88" s="61">
        <f>SUM(D80:D87)</f>
        <v>6</v>
      </c>
      <c r="E88" s="61"/>
      <c r="F88" s="76"/>
      <c r="G88" s="74"/>
      <c r="H88" s="61"/>
      <c r="I88" s="36"/>
      <c r="J88" s="33"/>
    </row>
    <row r="89" spans="1:10" ht="71.25" x14ac:dyDescent="0.25">
      <c r="A89" s="25" t="s">
        <v>113</v>
      </c>
      <c r="B89" s="10" t="s">
        <v>33</v>
      </c>
      <c r="C89" s="2"/>
      <c r="D89" s="61"/>
      <c r="E89" s="61"/>
      <c r="F89" s="76"/>
      <c r="G89" s="74"/>
      <c r="H89" s="61">
        <f>G90+G91</f>
        <v>6972.5160000000005</v>
      </c>
      <c r="I89" s="36"/>
      <c r="J89" s="33"/>
    </row>
    <row r="90" spans="1:10" x14ac:dyDescent="0.25">
      <c r="A90" s="26" t="s">
        <v>114</v>
      </c>
      <c r="B90" s="8" t="s">
        <v>73</v>
      </c>
      <c r="C90" s="57" t="s">
        <v>43</v>
      </c>
      <c r="D90" s="70">
        <v>3417.9</v>
      </c>
      <c r="E90" s="70">
        <v>0.17</v>
      </c>
      <c r="F90" s="60">
        <v>12</v>
      </c>
      <c r="G90" s="106">
        <f>E90*F90*D90</f>
        <v>6972.5160000000005</v>
      </c>
      <c r="H90" s="70"/>
      <c r="I90" s="45"/>
      <c r="J90" s="33"/>
    </row>
    <row r="91" spans="1:10" ht="0.75" customHeight="1" x14ac:dyDescent="0.25">
      <c r="A91" s="26" t="s">
        <v>115</v>
      </c>
      <c r="B91" s="8" t="s">
        <v>74</v>
      </c>
      <c r="C91" s="57"/>
      <c r="D91" s="70"/>
      <c r="E91" s="70"/>
      <c r="F91" s="76"/>
      <c r="G91" s="70"/>
      <c r="H91" s="70"/>
      <c r="I91" s="45"/>
      <c r="J91" s="33"/>
    </row>
    <row r="92" spans="1:10" ht="96.75" customHeight="1" x14ac:dyDescent="0.25">
      <c r="A92" s="25" t="s">
        <v>116</v>
      </c>
      <c r="B92" s="10" t="s">
        <v>34</v>
      </c>
      <c r="C92" s="2"/>
      <c r="D92" s="61"/>
      <c r="E92" s="61"/>
      <c r="F92" s="76"/>
      <c r="G92" s="74"/>
      <c r="H92" s="36">
        <f>G93+G94+G95+G96</f>
        <v>170287.52</v>
      </c>
      <c r="I92" s="36"/>
      <c r="J92" s="33"/>
    </row>
    <row r="93" spans="1:10" ht="27.75" customHeight="1" x14ac:dyDescent="0.25">
      <c r="A93" s="25" t="s">
        <v>117</v>
      </c>
      <c r="B93" s="24" t="s">
        <v>72</v>
      </c>
      <c r="C93" s="58" t="s">
        <v>43</v>
      </c>
      <c r="D93" s="71">
        <v>2890</v>
      </c>
      <c r="E93" s="71">
        <v>3</v>
      </c>
      <c r="F93" s="60">
        <v>12</v>
      </c>
      <c r="G93" s="107">
        <f>F93*E93*D93</f>
        <v>104040</v>
      </c>
      <c r="H93" s="47"/>
      <c r="I93" s="47"/>
      <c r="J93" s="33"/>
    </row>
    <row r="94" spans="1:10" ht="36" customHeight="1" x14ac:dyDescent="0.25">
      <c r="A94" s="25" t="s">
        <v>118</v>
      </c>
      <c r="B94" s="24" t="s">
        <v>164</v>
      </c>
      <c r="C94" s="58" t="s">
        <v>136</v>
      </c>
      <c r="D94" s="71">
        <v>1</v>
      </c>
      <c r="E94" s="71">
        <v>3500</v>
      </c>
      <c r="F94" s="60">
        <v>18</v>
      </c>
      <c r="G94" s="107">
        <f>F94*E94*D94</f>
        <v>63000</v>
      </c>
      <c r="H94" s="71"/>
      <c r="I94" s="47"/>
      <c r="J94" s="33"/>
    </row>
    <row r="95" spans="1:10" ht="28.5" x14ac:dyDescent="0.25">
      <c r="A95" s="25" t="s">
        <v>119</v>
      </c>
      <c r="B95" s="10" t="s">
        <v>35</v>
      </c>
      <c r="C95" s="2"/>
      <c r="D95" s="61"/>
      <c r="E95" s="61"/>
      <c r="F95" s="76"/>
      <c r="G95" s="74"/>
      <c r="H95" s="36">
        <v>21956.28</v>
      </c>
      <c r="I95" s="36"/>
      <c r="J95" s="49"/>
    </row>
    <row r="96" spans="1:10" x14ac:dyDescent="0.25">
      <c r="A96" s="43" t="s">
        <v>120</v>
      </c>
      <c r="B96" s="48" t="s">
        <v>51</v>
      </c>
      <c r="C96" s="59" t="s">
        <v>165</v>
      </c>
      <c r="D96" s="72">
        <v>8.0399999999999991</v>
      </c>
      <c r="E96" s="72">
        <v>33.659999999999997</v>
      </c>
      <c r="F96" s="60">
        <v>12</v>
      </c>
      <c r="G96" s="72">
        <v>3247.52</v>
      </c>
      <c r="H96" s="72"/>
      <c r="I96" s="59"/>
      <c r="J96" s="33"/>
    </row>
    <row r="97" spans="1:10" x14ac:dyDescent="0.25">
      <c r="A97" s="43" t="s">
        <v>121</v>
      </c>
      <c r="B97" s="48" t="s">
        <v>166</v>
      </c>
      <c r="C97" s="59" t="s">
        <v>165</v>
      </c>
      <c r="D97" s="72">
        <v>8.0399999999999991</v>
      </c>
      <c r="E97" s="72">
        <v>19.64</v>
      </c>
      <c r="F97" s="60">
        <v>12</v>
      </c>
      <c r="G97" s="72">
        <f t="shared" ref="G97" si="1">F97*E97*D97</f>
        <v>1894.8671999999999</v>
      </c>
      <c r="H97" s="72"/>
      <c r="I97" s="59"/>
      <c r="J97" s="33"/>
    </row>
    <row r="98" spans="1:10" hidden="1" x14ac:dyDescent="0.25">
      <c r="A98" s="43" t="s">
        <v>122</v>
      </c>
      <c r="B98" s="48" t="s">
        <v>50</v>
      </c>
      <c r="C98" s="59"/>
      <c r="D98" s="72"/>
      <c r="E98" s="72"/>
      <c r="F98" s="77"/>
      <c r="G98" s="74">
        <f t="shared" si="0"/>
        <v>0</v>
      </c>
      <c r="H98" s="72"/>
      <c r="I98" s="59"/>
      <c r="J98" s="33"/>
    </row>
    <row r="99" spans="1:10" ht="14.25" customHeight="1" x14ac:dyDescent="0.25">
      <c r="A99" s="43" t="s">
        <v>123</v>
      </c>
      <c r="B99" s="48" t="s">
        <v>50</v>
      </c>
      <c r="C99" s="59" t="s">
        <v>167</v>
      </c>
      <c r="D99" s="72">
        <v>255.22</v>
      </c>
      <c r="E99" s="72">
        <v>5.49</v>
      </c>
      <c r="F99" s="60">
        <v>12</v>
      </c>
      <c r="G99" s="72">
        <f t="shared" ref="G99" si="2">E99*D99*F99</f>
        <v>16813.893599999999</v>
      </c>
      <c r="H99" s="72"/>
      <c r="I99" s="59"/>
      <c r="J99" s="33"/>
    </row>
    <row r="100" spans="1:10" s="87" customFormat="1" x14ac:dyDescent="0.25">
      <c r="A100" s="97" t="s">
        <v>141</v>
      </c>
      <c r="B100" s="98" t="s">
        <v>142</v>
      </c>
      <c r="C100" s="77"/>
      <c r="D100" s="84"/>
      <c r="E100" s="84"/>
      <c r="F100" s="77"/>
      <c r="G100" s="85"/>
      <c r="H100" s="84">
        <f>G101</f>
        <v>48000</v>
      </c>
      <c r="I100" s="77"/>
      <c r="J100" s="86"/>
    </row>
    <row r="101" spans="1:10" x14ac:dyDescent="0.25">
      <c r="A101" s="43" t="s">
        <v>143</v>
      </c>
      <c r="B101" s="88" t="s">
        <v>144</v>
      </c>
      <c r="C101" s="94" t="s">
        <v>145</v>
      </c>
      <c r="D101" s="95">
        <v>4</v>
      </c>
      <c r="E101" s="95">
        <v>1000</v>
      </c>
      <c r="F101" s="60">
        <v>12</v>
      </c>
      <c r="G101" s="95">
        <f>F101*E101*D101</f>
        <v>48000</v>
      </c>
      <c r="H101" s="90"/>
      <c r="I101" s="89"/>
      <c r="J101" s="33"/>
    </row>
    <row r="102" spans="1:10" x14ac:dyDescent="0.25">
      <c r="A102" s="117" t="s">
        <v>127</v>
      </c>
      <c r="B102" s="118"/>
      <c r="C102" s="60"/>
      <c r="D102" s="73"/>
      <c r="E102" s="73"/>
      <c r="F102" s="77"/>
      <c r="G102" s="73"/>
      <c r="H102" s="75">
        <f>H32</f>
        <v>898571.4</v>
      </c>
      <c r="I102" s="60"/>
      <c r="J102" s="33"/>
    </row>
    <row r="103" spans="1:10" x14ac:dyDescent="0.25">
      <c r="A103" s="33"/>
      <c r="B103" s="124" t="s">
        <v>75</v>
      </c>
      <c r="C103" s="124"/>
      <c r="D103" s="124"/>
      <c r="E103" s="125"/>
      <c r="F103" s="125"/>
      <c r="G103" s="125"/>
      <c r="H103" s="33"/>
      <c r="I103" s="33"/>
      <c r="J103" s="33"/>
    </row>
    <row r="104" spans="1:10" x14ac:dyDescent="0.25">
      <c r="A104" s="33"/>
      <c r="B104" s="126" t="s">
        <v>156</v>
      </c>
      <c r="C104" s="126"/>
      <c r="D104" s="126"/>
      <c r="E104" s="126" t="s">
        <v>76</v>
      </c>
      <c r="F104" s="126"/>
      <c r="G104" s="126"/>
      <c r="H104" s="33"/>
      <c r="I104" s="33"/>
      <c r="J104" s="33"/>
    </row>
    <row r="105" spans="1:10" x14ac:dyDescent="0.25">
      <c r="A105" s="33"/>
      <c r="B105" s="126" t="s">
        <v>78</v>
      </c>
      <c r="C105" s="126"/>
      <c r="D105" s="126"/>
      <c r="E105" s="126" t="s">
        <v>77</v>
      </c>
      <c r="F105" s="126"/>
      <c r="G105" s="126"/>
      <c r="H105" s="33"/>
      <c r="I105" s="33"/>
      <c r="J105" s="33"/>
    </row>
    <row r="106" spans="1:10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0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</row>
    <row r="120" spans="1:10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</row>
    <row r="122" spans="1:10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</row>
  </sheetData>
  <mergeCells count="66"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103:D103"/>
    <mergeCell ref="E103:G103"/>
    <mergeCell ref="B104:D104"/>
    <mergeCell ref="E104:G104"/>
    <mergeCell ref="B105:D105"/>
    <mergeCell ref="E105:G105"/>
    <mergeCell ref="A102:B102"/>
    <mergeCell ref="A30:A31"/>
    <mergeCell ref="B30:B31"/>
    <mergeCell ref="C30:G30"/>
    <mergeCell ref="H30:H31"/>
    <mergeCell ref="I30:I31"/>
    <mergeCell ref="B28:D28"/>
    <mergeCell ref="E28:F28"/>
    <mergeCell ref="E16:F16"/>
    <mergeCell ref="B16:D16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A29:G2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park</cp:lastModifiedBy>
  <cp:lastPrinted>2024-03-18T05:40:52Z</cp:lastPrinted>
  <dcterms:created xsi:type="dcterms:W3CDTF">2021-01-03T09:45:29Z</dcterms:created>
  <dcterms:modified xsi:type="dcterms:W3CDTF">2024-03-24T09:29:15Z</dcterms:modified>
</cp:coreProperties>
</file>